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g B\SkyDrive\Documents\"/>
    </mc:Choice>
  </mc:AlternateContent>
  <xr:revisionPtr revIDLastSave="1" documentId="CA930AFFEEA842AE04C32AFE5D337D36BAE2DC10" xr6:coauthVersionLast="24" xr6:coauthVersionMax="24" xr10:uidLastSave="{6C74F093-661F-445C-8546-3E21B7A9502C}"/>
  <bookViews>
    <workbookView xWindow="0" yWindow="0" windowWidth="19200" windowHeight="8295" activeTab="3" xr2:uid="{63592FC8-7430-4D2A-8514-B54B9A51C706}"/>
  </bookViews>
  <sheets>
    <sheet name="Church Activities " sheetId="1" r:id="rId1"/>
    <sheet name="Community Activities " sheetId="3" r:id="rId2"/>
    <sheet name="Pro-Life &amp; Youth Activities " sheetId="4" r:id="rId3"/>
    <sheet name="Total IWKnights Contributions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4" l="1"/>
  <c r="D26" i="4"/>
  <c r="C26" i="4"/>
  <c r="E12" i="4"/>
  <c r="D12" i="4"/>
  <c r="C12" i="4"/>
  <c r="E22" i="3"/>
  <c r="D22" i="3"/>
  <c r="C22" i="3"/>
  <c r="E5" i="1"/>
  <c r="D28" i="1"/>
  <c r="C28" i="1"/>
  <c r="E8" i="5"/>
  <c r="D8" i="5"/>
  <c r="C8" i="5"/>
  <c r="E7" i="5"/>
  <c r="D7" i="5"/>
  <c r="C7" i="5"/>
  <c r="D6" i="5"/>
  <c r="D5" i="5"/>
  <c r="C5" i="5"/>
  <c r="F28" i="1"/>
  <c r="F24" i="4"/>
  <c r="F8" i="5" l="1"/>
  <c r="F7" i="5"/>
  <c r="D9" i="5"/>
  <c r="F5" i="5"/>
  <c r="C6" i="5"/>
  <c r="F6" i="5" s="1"/>
  <c r="F23" i="3"/>
  <c r="F24" i="3"/>
  <c r="E27" i="1"/>
  <c r="C9" i="5" l="1"/>
  <c r="F9" i="5" s="1"/>
  <c r="F22" i="3"/>
  <c r="F12" i="3"/>
  <c r="E25" i="4"/>
  <c r="E24" i="4"/>
  <c r="F23" i="4"/>
  <c r="E23" i="4"/>
  <c r="F22" i="4"/>
  <c r="E22" i="4"/>
  <c r="F12" i="4"/>
  <c r="E11" i="4"/>
  <c r="F17" i="1"/>
  <c r="F26" i="4" l="1"/>
  <c r="F11" i="4"/>
  <c r="F10" i="4"/>
  <c r="E10" i="4"/>
  <c r="F9" i="4"/>
  <c r="E9" i="4"/>
  <c r="F8" i="4"/>
  <c r="E8" i="4"/>
  <c r="F7" i="4"/>
  <c r="E7" i="4"/>
  <c r="F6" i="4"/>
  <c r="E6" i="4"/>
  <c r="F5" i="4"/>
  <c r="E5" i="4"/>
  <c r="E21" i="3"/>
  <c r="E6" i="5" s="1"/>
  <c r="E20" i="3"/>
  <c r="E19" i="3"/>
  <c r="E18" i="3"/>
  <c r="E17" i="3"/>
  <c r="E16" i="3"/>
  <c r="E15" i="3"/>
  <c r="E14" i="3"/>
  <c r="F13" i="3"/>
  <c r="E13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10" i="1" l="1"/>
  <c r="F11" i="1"/>
  <c r="F12" i="1"/>
  <c r="F13" i="1"/>
  <c r="F14" i="1"/>
  <c r="F15" i="1"/>
  <c r="F16" i="1"/>
  <c r="F18" i="1"/>
  <c r="F19" i="1"/>
  <c r="F20" i="1"/>
  <c r="F9" i="1"/>
  <c r="F8" i="1"/>
  <c r="F7" i="1"/>
  <c r="F6" i="1"/>
  <c r="E6" i="1"/>
  <c r="E22" i="1"/>
  <c r="E23" i="1"/>
  <c r="E24" i="1"/>
  <c r="E25" i="1"/>
  <c r="E26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28" i="1"/>
  <c r="E5" i="5"/>
  <c r="E9" i="5" s="1"/>
</calcChain>
</file>

<file path=xl/sharedStrings.xml><?xml version="1.0" encoding="utf-8"?>
<sst xmlns="http://schemas.openxmlformats.org/spreadsheetml/2006/main" count="137" uniqueCount="68">
  <si>
    <t>Item/Deduction</t>
  </si>
  <si>
    <t xml:space="preserve"> </t>
  </si>
  <si>
    <t>2016-2017 Amount</t>
  </si>
  <si>
    <t>2017-2018 Amount</t>
  </si>
  <si>
    <t>Difference</t>
  </si>
  <si>
    <t>Supplies (Rosaries for students)</t>
  </si>
  <si>
    <t>Seminarians (2 @ $50 each)</t>
  </si>
  <si>
    <t>Evangelization / Catholic Media (for CDs in the vestibule)</t>
  </si>
  <si>
    <t>American Family Association</t>
  </si>
  <si>
    <t>RSVP Program</t>
  </si>
  <si>
    <t>Fr. Walter Munna</t>
  </si>
  <si>
    <t>Catholic Near East Welfare Association</t>
  </si>
  <si>
    <t>Church - Special Projects</t>
  </si>
  <si>
    <t>Total Church Activities Donations</t>
  </si>
  <si>
    <t>% Increase/Decrease</t>
  </si>
  <si>
    <t>* List is up to date as of</t>
  </si>
  <si>
    <t>IWKnights Charitable Contributions - Fraternal Year 2017-2018</t>
  </si>
  <si>
    <t>2017-2018</t>
  </si>
  <si>
    <t>Church Activities Contributions</t>
  </si>
  <si>
    <t>Community Activities Contributions</t>
  </si>
  <si>
    <t>Priests for Life</t>
  </si>
  <si>
    <t>Roses for Life</t>
  </si>
  <si>
    <t>The Covering House</t>
  </si>
  <si>
    <t>Marygrove</t>
  </si>
  <si>
    <t>Youth Activities Contributions</t>
  </si>
  <si>
    <t>Pro-Life Activities Contributions</t>
  </si>
  <si>
    <t>Youth Sports Competitions</t>
  </si>
  <si>
    <t>Essay Contest</t>
  </si>
  <si>
    <t>One Class</t>
  </si>
  <si>
    <t>Agape House</t>
  </si>
  <si>
    <t>Felice Couers</t>
  </si>
  <si>
    <r>
      <t xml:space="preserve">Fr. James Sullivan </t>
    </r>
    <r>
      <rPr>
        <sz val="11"/>
        <color theme="1"/>
        <rFont val="Calibri"/>
        <family val="2"/>
        <scheme val="minor"/>
      </rPr>
      <t>(Retired Priest in  Residence / Past Council Chaplain)</t>
    </r>
  </si>
  <si>
    <r>
      <t>Fr. David Hogan</t>
    </r>
    <r>
      <rPr>
        <sz val="11"/>
        <color theme="1"/>
        <rFont val="Calibri"/>
        <family val="2"/>
        <scheme val="minor"/>
      </rPr>
      <t xml:space="preserve"> (Associate Pastor)</t>
    </r>
  </si>
  <si>
    <r>
      <t>Fr. Kevin Schroeder</t>
    </r>
    <r>
      <rPr>
        <sz val="11"/>
        <color theme="1"/>
        <rFont val="Calibri"/>
        <family val="2"/>
        <scheme val="minor"/>
      </rPr>
      <t xml:space="preserve"> (Pastor)</t>
    </r>
  </si>
  <si>
    <t>Deacon Larry Stallings</t>
  </si>
  <si>
    <t>Roman Catholic Archdiocese for the Military Services, USA</t>
  </si>
  <si>
    <t>Mater Media – A novel approach to changing the culture</t>
  </si>
  <si>
    <t>Covenant Network Catholic Radio</t>
  </si>
  <si>
    <t>Life Teen Program - Incarnate Word Parish</t>
  </si>
  <si>
    <t>Our Lady's Inn – Rebuilding lives… one mother, one baby ...</t>
  </si>
  <si>
    <t>Pan y Amor – Mission Office - Archdiocese of St. Louis</t>
  </si>
  <si>
    <t>Morality in Media - National Center on Sexual Exploitation</t>
  </si>
  <si>
    <t>Eternal Word Television Network (EWTN)</t>
  </si>
  <si>
    <t>Deacon Ron Ruether</t>
  </si>
  <si>
    <t>St. Joseph Evangelization Network/St. Joseph Radio</t>
  </si>
  <si>
    <t>K of C Christian Relief Fund</t>
  </si>
  <si>
    <t>Peter &amp; Paul Community Services -  St. Louis MO</t>
  </si>
  <si>
    <t>St. Louis Fisher House </t>
  </si>
  <si>
    <t>Blood Drive - Eastern Missouri Region - American Red Cross</t>
  </si>
  <si>
    <t xml:space="preserve">IWKnights' Developmental Disabilities (DD) or "Tootsie Roll" Drive </t>
  </si>
  <si>
    <t>USO of Missouri</t>
  </si>
  <si>
    <t>St. Vincent DePaul Society - Incarnate Word Parish</t>
  </si>
  <si>
    <t>St. Patrick Center</t>
  </si>
  <si>
    <t>IWKnights' Red Cross Blood Drive</t>
  </si>
  <si>
    <t>St. Louis Catholic Women for Christ Conference</t>
  </si>
  <si>
    <t>St. Louis Catholic Men for Christ Conference</t>
  </si>
  <si>
    <t>Christ Renews His Parish (CRHP) - Incarnate Word Parish</t>
  </si>
  <si>
    <t>Focus Marines Foundation</t>
  </si>
  <si>
    <t>The Asthma and Allergy Foundation, St. Louis Chapter</t>
  </si>
  <si>
    <t>Amigos for Christ -  Mission Trips to Nicaragua</t>
  </si>
  <si>
    <t>Walter's Walk - A Not for profit Counseling Agency</t>
  </si>
  <si>
    <t>Respect Life Apostolate – Archdiocese of St. Louis</t>
  </si>
  <si>
    <t>Coalition for Life St. Louis – Ending abortion through prayer</t>
  </si>
  <si>
    <t>ThriVe® St. Louis - Express Women’s Healthcare</t>
  </si>
  <si>
    <t>Total Pro-Life Activities Donations</t>
  </si>
  <si>
    <t>Total Youth Activities Donations</t>
  </si>
  <si>
    <t>Total Community Activities Donations</t>
  </si>
  <si>
    <t>All Activities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</si>
</sst>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164" formatCode="mmmm\ yyyy"/>
    <numFmt numFmtId="165" formatCode="&quot;$&quot;#,##0.00"/>
    <numFmt numFmtId="166" formatCode="[$-409]mmmm\-yy;@"/>
    <numFmt numFmtId="167" formatCode="[$-F800]dddd\,\ mmmm\ dd\,\ yyyy"/>
    <numFmt numFmtId="168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270">
        <stop position="0">
          <color rgb="FF008000"/>
        </stop>
        <stop position="1">
          <color rgb="FF2FFF8D"/>
        </stop>
      </gradientFill>
    </fill>
    <fill>
      <gradientFill degree="90">
        <stop position="0">
          <color rgb="FF009644"/>
        </stop>
        <stop position="0.5">
          <color theme="8" tint="0.40000610370189521"/>
        </stop>
        <stop position="1">
          <color rgb="FF009644"/>
        </stop>
      </gradientFill>
    </fill>
    <fill>
      <gradientFill degree="90">
        <stop position="0">
          <color rgb="FF2FFF8D"/>
        </stop>
        <stop position="0.5">
          <color rgb="FF008000"/>
        </stop>
        <stop position="1">
          <color rgb="FF2FFF8D"/>
        </stop>
      </gradientFill>
    </fill>
  </fills>
  <borders count="7">
    <border>
      <left/>
      <right/>
      <top/>
      <bottom/>
      <diagonal/>
    </border>
    <border>
      <left style="double">
        <color rgb="FF008000"/>
      </left>
      <right/>
      <top style="double">
        <color rgb="FF008000"/>
      </top>
      <bottom style="double">
        <color rgb="FF008000"/>
      </bottom>
      <diagonal/>
    </border>
    <border>
      <left/>
      <right/>
      <top style="double">
        <color rgb="FF008000"/>
      </top>
      <bottom style="double">
        <color rgb="FF008000"/>
      </bottom>
      <diagonal/>
    </border>
    <border>
      <left/>
      <right/>
      <top style="double">
        <color rgb="FF008000"/>
      </top>
      <bottom/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3" fillId="3" borderId="0" xfId="0" applyFont="1" applyFill="1" applyBorder="1" applyAlignment="1">
      <alignment horizontal="left" vertical="center"/>
    </xf>
    <xf numFmtId="164" fontId="3" fillId="3" borderId="0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/>
    <xf numFmtId="49" fontId="4" fillId="0" borderId="0" xfId="0" applyNumberFormat="1" applyFont="1" applyBorder="1"/>
    <xf numFmtId="165" fontId="4" fillId="0" borderId="0" xfId="0" applyNumberFormat="1" applyFont="1" applyBorder="1"/>
    <xf numFmtId="0" fontId="6" fillId="0" borderId="0" xfId="0" applyFont="1" applyBorder="1"/>
    <xf numFmtId="8" fontId="5" fillId="0" borderId="0" xfId="0" applyNumberFormat="1" applyFont="1" applyBorder="1"/>
    <xf numFmtId="166" fontId="4" fillId="0" borderId="4" xfId="0" applyNumberFormat="1" applyFont="1" applyBorder="1"/>
    <xf numFmtId="165" fontId="4" fillId="0" borderId="4" xfId="0" applyNumberFormat="1" applyFont="1" applyBorder="1"/>
    <xf numFmtId="167" fontId="4" fillId="0" borderId="0" xfId="0" applyNumberFormat="1" applyFont="1" applyBorder="1"/>
    <xf numFmtId="0" fontId="7" fillId="3" borderId="0" xfId="0" applyFont="1" applyFill="1" applyBorder="1" applyAlignment="1">
      <alignment horizontal="left" vertical="center"/>
    </xf>
    <xf numFmtId="164" fontId="7" fillId="3" borderId="0" xfId="0" applyNumberFormat="1" applyFont="1" applyFill="1" applyBorder="1" applyAlignment="1">
      <alignment horizontal="right" vertical="center"/>
    </xf>
    <xf numFmtId="165" fontId="4" fillId="3" borderId="0" xfId="0" applyNumberFormat="1" applyFont="1" applyFill="1" applyBorder="1" applyAlignment="1">
      <alignment horizontal="right" vertical="center"/>
    </xf>
    <xf numFmtId="9" fontId="4" fillId="0" borderId="0" xfId="1" applyFont="1" applyBorder="1"/>
    <xf numFmtId="9" fontId="4" fillId="0" borderId="4" xfId="1" applyFont="1" applyBorder="1"/>
    <xf numFmtId="165" fontId="4" fillId="3" borderId="0" xfId="0" applyNumberFormat="1" applyFont="1" applyFill="1" applyBorder="1" applyAlignment="1">
      <alignment horizontal="left" vertical="center" wrapText="1"/>
    </xf>
    <xf numFmtId="168" fontId="7" fillId="3" borderId="3" xfId="0" applyNumberFormat="1" applyFont="1" applyFill="1" applyBorder="1" applyAlignment="1">
      <alignment horizontal="left" vertical="center" wrapText="1"/>
    </xf>
    <xf numFmtId="9" fontId="5" fillId="0" borderId="0" xfId="1" applyFont="1" applyBorder="1"/>
    <xf numFmtId="0" fontId="4" fillId="0" borderId="4" xfId="0" applyFont="1" applyBorder="1"/>
    <xf numFmtId="0" fontId="4" fillId="0" borderId="5" xfId="0" applyFont="1" applyBorder="1"/>
    <xf numFmtId="0" fontId="9" fillId="0" borderId="0" xfId="2" applyFont="1" applyAlignment="1">
      <alignment horizontal="left" vertical="center" wrapText="1"/>
    </xf>
    <xf numFmtId="0" fontId="9" fillId="0" borderId="0" xfId="2" applyFont="1" applyBorder="1"/>
    <xf numFmtId="0" fontId="4" fillId="0" borderId="0" xfId="2" applyFont="1" applyAlignment="1">
      <alignment horizontal="left" vertical="center" wrapText="1"/>
    </xf>
    <xf numFmtId="0" fontId="4" fillId="0" borderId="0" xfId="2" applyFont="1" applyBorder="1"/>
    <xf numFmtId="0" fontId="4" fillId="0" borderId="0" xfId="0" applyFont="1" applyFill="1"/>
    <xf numFmtId="0" fontId="9" fillId="0" borderId="5" xfId="2" applyFont="1" applyBorder="1" applyAlignment="1">
      <alignment horizontal="left" vertical="center" wrapText="1"/>
    </xf>
    <xf numFmtId="0" fontId="10" fillId="0" borderId="0" xfId="2" applyFont="1" applyBorder="1"/>
    <xf numFmtId="0" fontId="4" fillId="0" borderId="5" xfId="2" applyFont="1" applyBorder="1" applyAlignment="1">
      <alignment horizontal="left" vertical="center" wrapText="1"/>
    </xf>
    <xf numFmtId="9" fontId="4" fillId="0" borderId="6" xfId="1" applyFont="1" applyBorder="1"/>
    <xf numFmtId="164" fontId="3" fillId="3" borderId="3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35"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6CBEE9-7E65-464A-BEC4-F4D65DED71DA}" name="Table22117" displayName="Table22117" ref="B4:F30" totalsRowShown="0" dataDxfId="34" tableBorderDxfId="33">
  <autoFilter ref="B4:F30" xr:uid="{A6A16C4C-6938-413B-9A0D-DEFA1E510CCC}"/>
  <tableColumns count="5">
    <tableColumn id="1" xr3:uid="{B27F5CB5-6877-4825-9C07-4E83390DE9A2}" name="Item/Deduction" dataDxfId="32"/>
    <tableColumn id="3" xr3:uid="{80A0D5DF-D0F9-4FF4-92B7-66C9CE25357E}" name="2016-2017 Amount" dataDxfId="31"/>
    <tableColumn id="2" xr3:uid="{622501A5-0FF9-4863-A91D-79900563DEEF}" name="2017-2018 Amount" dataDxfId="30"/>
    <tableColumn id="6" xr3:uid="{35E37C12-C5D1-4DB8-A4A6-9D6438E76D2E}" name="Difference" dataDxfId="29">
      <calculatedColumnFormula>SUM(C5-D5)</calculatedColumnFormula>
    </tableColumn>
    <tableColumn id="7" xr3:uid="{31B56864-14AA-4918-A6B1-62F2A08D8C3B}" name="% Increase/Decrease" dataDxfId="28">
      <calculatedColumnFormula>SUM(Table22117[[#This Row],[2016-2017 Amount]:[2017-2018 Amount]])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061F21B-BB8A-4C35-B8B1-7DB840D4F5D5}" name="Table221179" displayName="Table221179" ref="B4:F24" totalsRowShown="0" dataDxfId="27" tableBorderDxfId="26">
  <autoFilter ref="B4:F24" xr:uid="{7EDB8961-2B41-451D-B599-942343CD9B41}"/>
  <tableColumns count="5">
    <tableColumn id="1" xr3:uid="{3486C8A2-DDD0-4BBE-8AED-B297EB9FB0E4}" name="Item/Deduction" dataDxfId="25"/>
    <tableColumn id="3" xr3:uid="{5BFC9D1C-42C0-47B8-A5D0-E4858843E912}" name="2016-2017 Amount" dataDxfId="24"/>
    <tableColumn id="2" xr3:uid="{7E9E6585-94E7-4742-903D-E395476E54F4}" name="2017-2018 Amount" dataDxfId="23"/>
    <tableColumn id="6" xr3:uid="{E1882942-5A16-47A3-8FC8-97C43D5309EF}" name="Difference" dataDxfId="22">
      <calculatedColumnFormula>SUM(C5-D5)</calculatedColumnFormula>
    </tableColumn>
    <tableColumn id="7" xr3:uid="{E309CE41-9DF2-418A-A2DB-E2EA7DE8DB15}" name="% Increase/Decrease" dataDxfId="21">
      <calculatedColumnFormula>SUM(Table221179[[#This Row],[2016-2017 Amount]:[2017-2018 Amount]])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859A7E0-44DA-4EAD-AC02-60C1B0A54AB0}" name="Table2211711" displayName="Table2211711" ref="B4:F14" totalsRowShown="0" dataDxfId="20" tableBorderDxfId="19">
  <autoFilter ref="B4:F14" xr:uid="{C4DC35A5-CFFB-45B3-8900-9EB81545B598}"/>
  <tableColumns count="5">
    <tableColumn id="1" xr3:uid="{40608F59-8ADE-463C-ADD0-E8FCB06D532B}" name="Item/Deduction" dataDxfId="18"/>
    <tableColumn id="3" xr3:uid="{0BDF48CA-127C-44CF-8CD8-52ED96A87232}" name="2016-2017 Amount" dataDxfId="17"/>
    <tableColumn id="2" xr3:uid="{7CD17410-B7CF-4514-8421-934750C27478}" name="2017-2018 Amount" dataDxfId="16"/>
    <tableColumn id="6" xr3:uid="{E60F1FA7-955E-410C-A0D1-760A9058FCA1}" name="Difference" dataDxfId="15">
      <calculatedColumnFormula>SUM(C5-D5)</calculatedColumnFormula>
    </tableColumn>
    <tableColumn id="7" xr3:uid="{564563CD-F76F-47D4-9C82-D6F513AF7B9E}" name="% Increase/Decrease" dataDxfId="14">
      <calculatedColumnFormula>SUM(Table2211711[[#This Row],[2016-2017 Amount]:[2017-2018 Amount]])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387ACA1-EF5E-4613-876B-9F822078376D}" name="Table221171114" displayName="Table221171114" ref="B21:F28" totalsRowShown="0" dataDxfId="13" tableBorderDxfId="12">
  <autoFilter ref="B21:F28" xr:uid="{F07E83FC-5983-4E07-95B6-08CEBA4BB42E}"/>
  <tableColumns count="5">
    <tableColumn id="1" xr3:uid="{87820C4A-BAE9-4F0A-9D7D-06D93C1E7BEB}" name="Item/Deduction" dataDxfId="11"/>
    <tableColumn id="3" xr3:uid="{80A93EA0-354E-4C07-853B-88E694E61CEF}" name="2016-2017 Amount" dataDxfId="10"/>
    <tableColumn id="2" xr3:uid="{10DADB32-1D6A-4B07-AFE1-A3AC9EEC0D07}" name="2017-2018 Amount" dataDxfId="9"/>
    <tableColumn id="6" xr3:uid="{517D226A-8E04-4F5C-9863-A48521EF353D}" name="Difference" dataDxfId="8">
      <calculatedColumnFormula>SUM(C22-D22)</calculatedColumnFormula>
    </tableColumn>
    <tableColumn id="7" xr3:uid="{BAD3CA3D-D221-45CB-889C-797DD144BB37}" name="% Increase/Decrease" dataDxfId="7">
      <calculatedColumnFormula>SUM(Table221171114[[#This Row],[2016-2017 Amount]:[2017-2018 Amount]])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6847438-60F9-4AFD-9F9C-D5498CF7AFA8}" name="Table2211713" displayName="Table2211713" ref="B4:F11" totalsRowShown="0" dataDxfId="6" tableBorderDxfId="5">
  <autoFilter ref="B4:F11" xr:uid="{F1E7DD48-E6AC-4470-AA72-E2072BC94418}"/>
  <tableColumns count="5">
    <tableColumn id="1" xr3:uid="{04568F64-4AB5-4863-BE8A-6BDD7BC2529C}" name="Item/Deduction" dataDxfId="4"/>
    <tableColumn id="3" xr3:uid="{95F3513C-4BC2-45E8-948A-1B648541029F}" name="2016-2017 Amount" dataDxfId="3"/>
    <tableColumn id="2" xr3:uid="{FD277B84-29ED-466C-A278-D043EA631ED5}" name="2017-2018 Amount" dataDxfId="2"/>
    <tableColumn id="6" xr3:uid="{0E65283E-3A50-4BB2-819F-DF7587542FFC}" name="Difference" dataDxfId="1">
      <calculatedColumnFormula>SUM(C5-D5)</calculatedColumnFormula>
    </tableColumn>
    <tableColumn id="7" xr3:uid="{803C2404-40B5-431A-95D7-24BBA21FFFCF}" name="% Increase/Decrease" dataDxfId="0">
      <calculatedColumnFormula>SUM(Table2211713[[#This Row],[2016-2017 Amount]:[2017-2018 Amount]])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fa.net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ourcatholicradio.org/" TargetMode="External"/><Relationship Id="rId7" Type="http://schemas.openxmlformats.org/officeDocument/2006/relationships/hyperlink" Target="http://endsexualexploitation.org/morality-in-media/" TargetMode="External"/><Relationship Id="rId12" Type="http://schemas.openxmlformats.org/officeDocument/2006/relationships/hyperlink" Target="http://cnewa.org/" TargetMode="External"/><Relationship Id="rId2" Type="http://schemas.openxmlformats.org/officeDocument/2006/relationships/hyperlink" Target="https://matermedia.org/" TargetMode="External"/><Relationship Id="rId1" Type="http://schemas.openxmlformats.org/officeDocument/2006/relationships/hyperlink" Target="http://www.milarch.org/" TargetMode="External"/><Relationship Id="rId6" Type="http://schemas.openxmlformats.org/officeDocument/2006/relationships/hyperlink" Target="http://archstl.org/panyamor" TargetMode="External"/><Relationship Id="rId11" Type="http://schemas.openxmlformats.org/officeDocument/2006/relationships/hyperlink" Target="http://www.kofc.org/en/charities/christian-relief/index.html" TargetMode="External"/><Relationship Id="rId5" Type="http://schemas.openxmlformats.org/officeDocument/2006/relationships/hyperlink" Target="https://ourladysinn.org/" TargetMode="External"/><Relationship Id="rId10" Type="http://schemas.openxmlformats.org/officeDocument/2006/relationships/hyperlink" Target="http://saintjosephradio.org/" TargetMode="External"/><Relationship Id="rId4" Type="http://schemas.openxmlformats.org/officeDocument/2006/relationships/hyperlink" Target="http://www.incarnate-word.org/religious-education/life-teen-program" TargetMode="External"/><Relationship Id="rId9" Type="http://schemas.openxmlformats.org/officeDocument/2006/relationships/hyperlink" Target="http://www.ewtn.com/" TargetMode="External"/><Relationship Id="rId1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tholicwomenforchrist.org/" TargetMode="External"/><Relationship Id="rId13" Type="http://schemas.openxmlformats.org/officeDocument/2006/relationships/hyperlink" Target="https://iwknights9981.com/councilevents/communityevents/felicecoures/" TargetMode="External"/><Relationship Id="rId3" Type="http://schemas.openxmlformats.org/officeDocument/2006/relationships/hyperlink" Target="http://www.iwknights9981.com/DDDrive/" TargetMode="External"/><Relationship Id="rId7" Type="http://schemas.openxmlformats.org/officeDocument/2006/relationships/hyperlink" Target="http://www.redcross.org/local/missouri/eastern-missouri" TargetMode="External"/><Relationship Id="rId12" Type="http://schemas.openxmlformats.org/officeDocument/2006/relationships/hyperlink" Target="http://aafastl.org/" TargetMode="External"/><Relationship Id="rId17" Type="http://schemas.openxmlformats.org/officeDocument/2006/relationships/table" Target="../tables/table2.xml"/><Relationship Id="rId2" Type="http://schemas.openxmlformats.org/officeDocument/2006/relationships/hyperlink" Target="http://www.fisherhouseinstl.org/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ppcsinc.org/" TargetMode="External"/><Relationship Id="rId6" Type="http://schemas.openxmlformats.org/officeDocument/2006/relationships/hyperlink" Target="http://stpatrickcenter.org/" TargetMode="External"/><Relationship Id="rId11" Type="http://schemas.openxmlformats.org/officeDocument/2006/relationships/hyperlink" Target="https://focusmarines.org/" TargetMode="External"/><Relationship Id="rId5" Type="http://schemas.openxmlformats.org/officeDocument/2006/relationships/hyperlink" Target="http://www.incarnate-word.org/parish-life/community-outreach/136-st-vincent-depaul-society" TargetMode="External"/><Relationship Id="rId15" Type="http://schemas.openxmlformats.org/officeDocument/2006/relationships/hyperlink" Target="https://www.facebook.com/pages/Walters-Walk-A-Not-for-profit-Counseling-Agency/381118845323197" TargetMode="External"/><Relationship Id="rId10" Type="http://schemas.openxmlformats.org/officeDocument/2006/relationships/hyperlink" Target="http://www.incarnate-word.org/parish-life/adult-formation/151-christ-renews-his-parish-crhp" TargetMode="External"/><Relationship Id="rId4" Type="http://schemas.openxmlformats.org/officeDocument/2006/relationships/hyperlink" Target="https://www.usomissouri.org/" TargetMode="External"/><Relationship Id="rId9" Type="http://schemas.openxmlformats.org/officeDocument/2006/relationships/hyperlink" Target="https://www.catholicmenforchrist.org/" TargetMode="External"/><Relationship Id="rId14" Type="http://schemas.openxmlformats.org/officeDocument/2006/relationships/hyperlink" Target="http://amigosforchrist.org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www.coalitionforlifestl.com/" TargetMode="External"/><Relationship Id="rId7" Type="http://schemas.openxmlformats.org/officeDocument/2006/relationships/hyperlink" Target="http://www.incarnate-word.org/religious-education/life-teen-program" TargetMode="External"/><Relationship Id="rId2" Type="http://schemas.openxmlformats.org/officeDocument/2006/relationships/hyperlink" Target="http://archstl.org/respectlife" TargetMode="External"/><Relationship Id="rId1" Type="http://schemas.openxmlformats.org/officeDocument/2006/relationships/hyperlink" Target="http://priestsforlife.org/index.aspx" TargetMode="External"/><Relationship Id="rId6" Type="http://schemas.openxmlformats.org/officeDocument/2006/relationships/hyperlink" Target="http://thrivestlouis.org/" TargetMode="External"/><Relationship Id="rId5" Type="http://schemas.openxmlformats.org/officeDocument/2006/relationships/hyperlink" Target="http://marygrovechildren.org/" TargetMode="External"/><Relationship Id="rId10" Type="http://schemas.openxmlformats.org/officeDocument/2006/relationships/table" Target="../tables/table4.xml"/><Relationship Id="rId4" Type="http://schemas.openxmlformats.org/officeDocument/2006/relationships/hyperlink" Target="http://thecoveringhouse.org/" TargetMode="External"/><Relationship Id="rId9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B8AA-E89C-4132-AEDD-A02A40F05297}">
  <sheetPr>
    <pageSetUpPr fitToPage="1"/>
  </sheetPr>
  <dimension ref="A1:F30"/>
  <sheetViews>
    <sheetView topLeftCell="A5" zoomScaleNormal="100" workbookViewId="0">
      <selection activeCell="E5" sqref="E5"/>
    </sheetView>
  </sheetViews>
  <sheetFormatPr defaultRowHeight="15" x14ac:dyDescent="0.25"/>
  <cols>
    <col min="2" max="2" width="76.5703125" customWidth="1"/>
    <col min="3" max="3" width="22" customWidth="1"/>
    <col min="4" max="4" width="22.140625" customWidth="1"/>
    <col min="5" max="5" width="19.28515625" customWidth="1"/>
    <col min="6" max="6" width="22.85546875" customWidth="1"/>
  </cols>
  <sheetData>
    <row r="1" spans="1:6" ht="28.5" thickTop="1" thickBot="1" x14ac:dyDescent="0.3">
      <c r="A1" s="33" t="s">
        <v>16</v>
      </c>
      <c r="B1" s="34"/>
      <c r="C1" s="34"/>
      <c r="D1" s="34"/>
      <c r="E1" s="34"/>
      <c r="F1" s="34"/>
    </row>
    <row r="2" spans="1:6" ht="18.75" thickTop="1" x14ac:dyDescent="0.25">
      <c r="A2" s="1"/>
      <c r="B2" s="2" t="s">
        <v>18</v>
      </c>
      <c r="C2" s="32" t="s">
        <v>17</v>
      </c>
      <c r="D2" s="32"/>
      <c r="E2" s="1" t="s">
        <v>1</v>
      </c>
      <c r="F2" s="2" t="s">
        <v>1</v>
      </c>
    </row>
    <row r="3" spans="1:6" ht="5.25" customHeight="1" x14ac:dyDescent="0.25">
      <c r="A3" s="3"/>
      <c r="B3" s="3"/>
      <c r="C3" s="3"/>
      <c r="D3" s="3"/>
      <c r="E3" s="3"/>
      <c r="F3" s="3"/>
    </row>
    <row r="4" spans="1:6" x14ac:dyDescent="0.25">
      <c r="B4" s="4" t="s">
        <v>0</v>
      </c>
      <c r="C4" s="4" t="s">
        <v>2</v>
      </c>
      <c r="D4" s="4" t="s">
        <v>3</v>
      </c>
      <c r="E4" s="4" t="s">
        <v>4</v>
      </c>
      <c r="F4" s="4" t="s">
        <v>14</v>
      </c>
    </row>
    <row r="5" spans="1:6" ht="21" x14ac:dyDescent="0.35">
      <c r="B5" s="5" t="s">
        <v>5</v>
      </c>
      <c r="C5" s="7">
        <v>0</v>
      </c>
      <c r="D5" s="7">
        <v>250</v>
      </c>
      <c r="E5" s="7">
        <f t="shared" ref="E5:E26" si="0">SUM(D5-C5)</f>
        <v>250</v>
      </c>
      <c r="F5" s="16" t="s">
        <v>1</v>
      </c>
    </row>
    <row r="6" spans="1:6" ht="21" x14ac:dyDescent="0.35">
      <c r="B6" s="5" t="s">
        <v>33</v>
      </c>
      <c r="C6" s="7">
        <v>50</v>
      </c>
      <c r="D6" s="7">
        <v>200</v>
      </c>
      <c r="E6" s="7">
        <f t="shared" si="0"/>
        <v>150</v>
      </c>
      <c r="F6" s="16">
        <f t="shared" ref="F6:F20" si="1">(D6/C6)-1</f>
        <v>3</v>
      </c>
    </row>
    <row r="7" spans="1:6" ht="21" x14ac:dyDescent="0.35">
      <c r="B7" s="5" t="s">
        <v>32</v>
      </c>
      <c r="C7" s="7">
        <v>50</v>
      </c>
      <c r="D7" s="7">
        <v>200</v>
      </c>
      <c r="E7" s="7">
        <f t="shared" si="0"/>
        <v>150</v>
      </c>
      <c r="F7" s="16">
        <f t="shared" si="1"/>
        <v>3</v>
      </c>
    </row>
    <row r="8" spans="1:6" ht="21" x14ac:dyDescent="0.35">
      <c r="B8" s="5" t="s">
        <v>31</v>
      </c>
      <c r="C8" s="7">
        <v>300</v>
      </c>
      <c r="D8" s="7">
        <v>100</v>
      </c>
      <c r="E8" s="7">
        <f t="shared" si="0"/>
        <v>-200</v>
      </c>
      <c r="F8" s="16">
        <f t="shared" si="1"/>
        <v>-0.66666666666666674</v>
      </c>
    </row>
    <row r="9" spans="1:6" ht="21" x14ac:dyDescent="0.35">
      <c r="B9" s="5" t="s">
        <v>34</v>
      </c>
      <c r="C9" s="7">
        <v>50</v>
      </c>
      <c r="D9" s="7">
        <v>50</v>
      </c>
      <c r="E9" s="7">
        <f t="shared" si="0"/>
        <v>0</v>
      </c>
      <c r="F9" s="16">
        <f t="shared" si="1"/>
        <v>0</v>
      </c>
    </row>
    <row r="10" spans="1:6" ht="21" x14ac:dyDescent="0.35">
      <c r="B10" s="5" t="s">
        <v>6</v>
      </c>
      <c r="C10" s="7">
        <v>100</v>
      </c>
      <c r="D10" s="7">
        <v>100</v>
      </c>
      <c r="E10" s="7">
        <f t="shared" si="0"/>
        <v>0</v>
      </c>
      <c r="F10" s="16">
        <f t="shared" si="1"/>
        <v>0</v>
      </c>
    </row>
    <row r="11" spans="1:6" ht="21" x14ac:dyDescent="0.35">
      <c r="B11" s="25" t="s">
        <v>35</v>
      </c>
      <c r="C11" s="7">
        <v>100</v>
      </c>
      <c r="D11" s="7">
        <v>100</v>
      </c>
      <c r="E11" s="7">
        <f t="shared" si="0"/>
        <v>0</v>
      </c>
      <c r="F11" s="16">
        <f t="shared" si="1"/>
        <v>0</v>
      </c>
    </row>
    <row r="12" spans="1:6" ht="21" x14ac:dyDescent="0.35">
      <c r="B12" s="25" t="s">
        <v>36</v>
      </c>
      <c r="C12" s="7">
        <v>50</v>
      </c>
      <c r="D12" s="7">
        <v>60</v>
      </c>
      <c r="E12" s="7">
        <f t="shared" si="0"/>
        <v>10</v>
      </c>
      <c r="F12" s="16">
        <f t="shared" si="1"/>
        <v>0.19999999999999996</v>
      </c>
    </row>
    <row r="13" spans="1:6" ht="21" x14ac:dyDescent="0.35">
      <c r="B13" s="25" t="s">
        <v>37</v>
      </c>
      <c r="C13" s="7">
        <v>100</v>
      </c>
      <c r="D13" s="7">
        <v>100</v>
      </c>
      <c r="E13" s="7">
        <f t="shared" si="0"/>
        <v>0</v>
      </c>
      <c r="F13" s="16">
        <f t="shared" si="1"/>
        <v>0</v>
      </c>
    </row>
    <row r="14" spans="1:6" ht="21" x14ac:dyDescent="0.35">
      <c r="B14" s="25" t="s">
        <v>38</v>
      </c>
      <c r="C14" s="7">
        <v>175</v>
      </c>
      <c r="D14" s="7">
        <v>0</v>
      </c>
      <c r="E14" s="7">
        <f t="shared" si="0"/>
        <v>-175</v>
      </c>
      <c r="F14" s="16">
        <f t="shared" si="1"/>
        <v>-1</v>
      </c>
    </row>
    <row r="15" spans="1:6" ht="21" x14ac:dyDescent="0.35">
      <c r="B15" s="25" t="s">
        <v>39</v>
      </c>
      <c r="C15" s="7">
        <v>100</v>
      </c>
      <c r="D15" s="7">
        <v>200</v>
      </c>
      <c r="E15" s="7">
        <f t="shared" si="0"/>
        <v>100</v>
      </c>
      <c r="F15" s="16">
        <f t="shared" si="1"/>
        <v>1</v>
      </c>
    </row>
    <row r="16" spans="1:6" ht="21" x14ac:dyDescent="0.35">
      <c r="B16" s="25" t="s">
        <v>40</v>
      </c>
      <c r="C16" s="7">
        <v>100</v>
      </c>
      <c r="D16" s="7">
        <v>100</v>
      </c>
      <c r="E16" s="7">
        <f t="shared" si="0"/>
        <v>0</v>
      </c>
      <c r="F16" s="16">
        <f t="shared" si="1"/>
        <v>0</v>
      </c>
    </row>
    <row r="17" spans="2:6" ht="21" x14ac:dyDescent="0.35">
      <c r="B17" s="5" t="s">
        <v>7</v>
      </c>
      <c r="C17" s="7">
        <v>1300</v>
      </c>
      <c r="D17" s="7">
        <v>2150</v>
      </c>
      <c r="E17" s="7">
        <f t="shared" si="0"/>
        <v>850</v>
      </c>
      <c r="F17" s="16">
        <f>(D28/C28)-1</f>
        <v>1.345945945945946</v>
      </c>
    </row>
    <row r="18" spans="2:6" ht="21" x14ac:dyDescent="0.35">
      <c r="B18" s="25" t="s">
        <v>41</v>
      </c>
      <c r="C18" s="7">
        <v>100</v>
      </c>
      <c r="D18" s="7">
        <v>100</v>
      </c>
      <c r="E18" s="7">
        <f t="shared" si="0"/>
        <v>0</v>
      </c>
      <c r="F18" s="16">
        <f t="shared" si="1"/>
        <v>0</v>
      </c>
    </row>
    <row r="19" spans="2:6" ht="21" x14ac:dyDescent="0.35">
      <c r="B19" s="26" t="s">
        <v>8</v>
      </c>
      <c r="C19" s="7">
        <v>100</v>
      </c>
      <c r="D19" s="7">
        <v>100</v>
      </c>
      <c r="E19" s="7">
        <f t="shared" si="0"/>
        <v>0</v>
      </c>
      <c r="F19" s="16">
        <f t="shared" si="1"/>
        <v>0</v>
      </c>
    </row>
    <row r="20" spans="2:6" ht="21" x14ac:dyDescent="0.35">
      <c r="B20" s="26" t="s">
        <v>42</v>
      </c>
      <c r="C20" s="7">
        <v>100</v>
      </c>
      <c r="D20" s="7">
        <v>100</v>
      </c>
      <c r="E20" s="7">
        <f t="shared" si="0"/>
        <v>0</v>
      </c>
      <c r="F20" s="16">
        <f t="shared" si="1"/>
        <v>0</v>
      </c>
    </row>
    <row r="21" spans="2:6" ht="21" x14ac:dyDescent="0.35">
      <c r="B21" s="5" t="s">
        <v>43</v>
      </c>
      <c r="C21" s="7">
        <v>0</v>
      </c>
      <c r="D21" s="7">
        <v>50</v>
      </c>
      <c r="E21" s="7">
        <f t="shared" si="0"/>
        <v>50</v>
      </c>
      <c r="F21" s="16">
        <v>1</v>
      </c>
    </row>
    <row r="22" spans="2:6" ht="21" x14ac:dyDescent="0.35">
      <c r="B22" s="5" t="s">
        <v>9</v>
      </c>
      <c r="C22" s="7">
        <v>0</v>
      </c>
      <c r="D22" s="7">
        <v>500</v>
      </c>
      <c r="E22" s="7">
        <f t="shared" si="0"/>
        <v>500</v>
      </c>
      <c r="F22" s="16">
        <v>1</v>
      </c>
    </row>
    <row r="23" spans="2:6" ht="21" x14ac:dyDescent="0.35">
      <c r="B23" s="25" t="s">
        <v>44</v>
      </c>
      <c r="C23" s="7">
        <v>0</v>
      </c>
      <c r="D23" s="7">
        <v>500</v>
      </c>
      <c r="E23" s="7">
        <f t="shared" si="0"/>
        <v>500</v>
      </c>
      <c r="F23" s="16">
        <v>1</v>
      </c>
    </row>
    <row r="24" spans="2:6" ht="21" x14ac:dyDescent="0.35">
      <c r="B24" s="5" t="s">
        <v>10</v>
      </c>
      <c r="C24" s="7">
        <v>0</v>
      </c>
      <c r="D24" s="7">
        <v>200</v>
      </c>
      <c r="E24" s="7">
        <f t="shared" si="0"/>
        <v>200</v>
      </c>
      <c r="F24" s="16">
        <v>1</v>
      </c>
    </row>
    <row r="25" spans="2:6" ht="21" x14ac:dyDescent="0.35">
      <c r="B25" s="26" t="s">
        <v>45</v>
      </c>
      <c r="C25" s="7">
        <v>0</v>
      </c>
      <c r="D25" s="7">
        <v>500</v>
      </c>
      <c r="E25" s="7">
        <f t="shared" si="0"/>
        <v>500</v>
      </c>
      <c r="F25" s="16">
        <v>1</v>
      </c>
    </row>
    <row r="26" spans="2:6" ht="21" x14ac:dyDescent="0.35">
      <c r="B26" s="25" t="s">
        <v>11</v>
      </c>
      <c r="C26" s="7">
        <v>0</v>
      </c>
      <c r="D26" s="7">
        <v>500</v>
      </c>
      <c r="E26" s="7">
        <f t="shared" si="0"/>
        <v>500</v>
      </c>
      <c r="F26" s="16">
        <v>1</v>
      </c>
    </row>
    <row r="27" spans="2:6" ht="21.75" thickBot="1" x14ac:dyDescent="0.4">
      <c r="B27" s="22" t="s">
        <v>12</v>
      </c>
      <c r="C27" s="11">
        <v>0</v>
      </c>
      <c r="D27" s="11">
        <v>350</v>
      </c>
      <c r="E27" s="11">
        <f t="shared" ref="E27" si="2">SUM(D27-C27)</f>
        <v>350</v>
      </c>
      <c r="F27" s="17">
        <v>1</v>
      </c>
    </row>
    <row r="28" spans="2:6" ht="27" thickTop="1" x14ac:dyDescent="0.4">
      <c r="B28" s="8" t="s">
        <v>13</v>
      </c>
      <c r="C28" s="9">
        <f>SUM(C5:C27)</f>
        <v>2775</v>
      </c>
      <c r="D28" s="9">
        <f>SUM(D5:D27)</f>
        <v>6510</v>
      </c>
      <c r="E28" s="9">
        <f>SUM(E5:E27)</f>
        <v>3735</v>
      </c>
      <c r="F28" s="16">
        <f>(D28/C28)-1</f>
        <v>1.345945945945946</v>
      </c>
    </row>
    <row r="29" spans="2:6" ht="21.75" thickBot="1" x14ac:dyDescent="0.4">
      <c r="B29" s="12" t="s">
        <v>1</v>
      </c>
      <c r="C29" s="6"/>
      <c r="D29" s="7"/>
      <c r="E29" s="7" t="s">
        <v>1</v>
      </c>
      <c r="F29" s="7" t="s">
        <v>1</v>
      </c>
    </row>
    <row r="30" spans="2:6" ht="21.75" thickTop="1" x14ac:dyDescent="0.25">
      <c r="B30" s="13"/>
      <c r="C30" s="14" t="s">
        <v>15</v>
      </c>
      <c r="D30" s="19">
        <v>43085</v>
      </c>
      <c r="E30" s="18" t="s">
        <v>1</v>
      </c>
      <c r="F30" s="15" t="s">
        <v>1</v>
      </c>
    </row>
  </sheetData>
  <mergeCells count="2">
    <mergeCell ref="C2:D2"/>
    <mergeCell ref="A1:F1"/>
  </mergeCells>
  <hyperlinks>
    <hyperlink ref="B11" r:id="rId1" display="http://www.milarch.org/" xr:uid="{04635919-3905-4AC7-9DB0-73A35AAD4490}"/>
    <hyperlink ref="B12" r:id="rId2" display="https://matermedia.org/" xr:uid="{137795CE-93ED-4062-A6E7-98C44A3521F4}"/>
    <hyperlink ref="B13" r:id="rId3" display="https://ourcatholicradio.org/" xr:uid="{63FB710F-0C7F-4FFD-A6B5-602FFB4B41B0}"/>
    <hyperlink ref="B14" r:id="rId4" display="http://www.incarnate-word.org/religious-education/life-teen-program" xr:uid="{AB768029-84BF-4CFF-9304-4B1551DA992B}"/>
    <hyperlink ref="B15" r:id="rId5" display="https://ourladysinn.org/" xr:uid="{C83B796B-0CBB-425F-9922-BF542551837F}"/>
    <hyperlink ref="B16" r:id="rId6" display="http://archstl.org/panyamor" xr:uid="{4C41726A-CD01-4A81-BF3A-0E7880E1277F}"/>
    <hyperlink ref="B18" r:id="rId7" display="http://endsexualexploitation.org/morality-in-media/" xr:uid="{92E2F196-4820-49EB-AD13-0044A2A373D4}"/>
    <hyperlink ref="B19" r:id="rId8" xr:uid="{A4795F6B-9234-4440-97D8-D06634226BD1}"/>
    <hyperlink ref="B20" r:id="rId9" xr:uid="{559CE74A-933C-4CD8-B3AC-079D57F3B511}"/>
    <hyperlink ref="B23" r:id="rId10" display="http://saintjosephradio.org/" xr:uid="{363CD571-0531-4A6A-B4F5-FEB5E6E10AFE}"/>
    <hyperlink ref="B25" r:id="rId11" xr:uid="{CF2CFCAB-F857-45F7-B706-E7EA9651573D}"/>
    <hyperlink ref="B26" r:id="rId12" display="http://cnewa.org/" xr:uid="{17D89D39-E674-4C55-A48A-B2B2AA4DB184}"/>
  </hyperlinks>
  <pageMargins left="0.7" right="0.7" top="0.75" bottom="0.75" header="0.3" footer="0.3"/>
  <pageSetup scale="52" orientation="portrait" r:id="rId13"/>
  <tableParts count="1"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07780-D02E-4C75-830E-F1EF2B56D5D4}">
  <sheetPr>
    <pageSetUpPr fitToPage="1"/>
  </sheetPr>
  <dimension ref="A1:F24"/>
  <sheetViews>
    <sheetView topLeftCell="A4" zoomScaleNormal="100" workbookViewId="0">
      <selection activeCell="E5" sqref="E5"/>
    </sheetView>
  </sheetViews>
  <sheetFormatPr defaultRowHeight="15" x14ac:dyDescent="0.25"/>
  <cols>
    <col min="2" max="2" width="76.5703125" customWidth="1"/>
    <col min="3" max="3" width="22" customWidth="1"/>
    <col min="4" max="4" width="22.140625" customWidth="1"/>
    <col min="5" max="5" width="21.28515625" customWidth="1"/>
    <col min="6" max="6" width="22.85546875" customWidth="1"/>
  </cols>
  <sheetData>
    <row r="1" spans="1:6" ht="28.5" thickTop="1" thickBot="1" x14ac:dyDescent="0.3">
      <c r="A1" s="33" t="s">
        <v>16</v>
      </c>
      <c r="B1" s="34"/>
      <c r="C1" s="34"/>
      <c r="D1" s="34"/>
      <c r="E1" s="34"/>
      <c r="F1" s="34"/>
    </row>
    <row r="2" spans="1:6" ht="18.75" thickTop="1" x14ac:dyDescent="0.25">
      <c r="A2" s="1"/>
      <c r="B2" s="2" t="s">
        <v>19</v>
      </c>
      <c r="C2" s="32" t="s">
        <v>17</v>
      </c>
      <c r="D2" s="32"/>
      <c r="E2" s="1" t="s">
        <v>1</v>
      </c>
      <c r="F2" s="2" t="s">
        <v>1</v>
      </c>
    </row>
    <row r="3" spans="1:6" ht="27" x14ac:dyDescent="0.25">
      <c r="A3" s="3"/>
      <c r="B3" s="3"/>
      <c r="C3" s="3"/>
      <c r="D3" s="3"/>
      <c r="E3" s="3"/>
      <c r="F3" s="3"/>
    </row>
    <row r="4" spans="1:6" x14ac:dyDescent="0.25">
      <c r="B4" s="4" t="s">
        <v>0</v>
      </c>
      <c r="C4" s="4" t="s">
        <v>2</v>
      </c>
      <c r="D4" s="4" t="s">
        <v>3</v>
      </c>
      <c r="E4" s="4" t="s">
        <v>4</v>
      </c>
      <c r="F4" s="4" t="s">
        <v>14</v>
      </c>
    </row>
    <row r="5" spans="1:6" ht="21" x14ac:dyDescent="0.35">
      <c r="B5" s="25" t="s">
        <v>46</v>
      </c>
      <c r="C5" s="7">
        <v>300</v>
      </c>
      <c r="D5" s="7">
        <v>1000</v>
      </c>
      <c r="E5" s="7">
        <f t="shared" ref="E5:E21" si="0">SUM(D5-C5)</f>
        <v>700</v>
      </c>
      <c r="F5" s="16">
        <f t="shared" ref="F5:F13" si="1">(D5/C5)-1</f>
        <v>2.3333333333333335</v>
      </c>
    </row>
    <row r="6" spans="1:6" ht="21" x14ac:dyDescent="0.35">
      <c r="B6" s="25" t="s">
        <v>47</v>
      </c>
      <c r="C6" s="7">
        <v>300</v>
      </c>
      <c r="D6" s="7">
        <v>500</v>
      </c>
      <c r="E6" s="7">
        <f t="shared" si="0"/>
        <v>200</v>
      </c>
      <c r="F6" s="16">
        <f t="shared" si="1"/>
        <v>0.66666666666666674</v>
      </c>
    </row>
    <row r="7" spans="1:6" ht="21" x14ac:dyDescent="0.35">
      <c r="B7" s="27" t="s">
        <v>53</v>
      </c>
      <c r="C7" s="7">
        <v>250</v>
      </c>
      <c r="D7" s="7">
        <v>250</v>
      </c>
      <c r="E7" s="7">
        <f t="shared" si="0"/>
        <v>0</v>
      </c>
      <c r="F7" s="16">
        <f t="shared" si="1"/>
        <v>0</v>
      </c>
    </row>
    <row r="8" spans="1:6" ht="21" x14ac:dyDescent="0.35">
      <c r="B8" s="29" t="s">
        <v>49</v>
      </c>
      <c r="C8" s="7">
        <v>1000</v>
      </c>
      <c r="D8" s="7">
        <v>1200</v>
      </c>
      <c r="E8" s="7">
        <f t="shared" si="0"/>
        <v>200</v>
      </c>
      <c r="F8" s="16">
        <f t="shared" si="1"/>
        <v>0.19999999999999996</v>
      </c>
    </row>
    <row r="9" spans="1:6" ht="21" x14ac:dyDescent="0.35">
      <c r="B9" s="25" t="s">
        <v>50</v>
      </c>
      <c r="C9" s="7">
        <v>250</v>
      </c>
      <c r="D9" s="7">
        <v>500</v>
      </c>
      <c r="E9" s="7">
        <f t="shared" si="0"/>
        <v>250</v>
      </c>
      <c r="F9" s="16">
        <f t="shared" si="1"/>
        <v>1</v>
      </c>
    </row>
    <row r="10" spans="1:6" ht="21" x14ac:dyDescent="0.35">
      <c r="B10" s="25" t="s">
        <v>51</v>
      </c>
      <c r="C10" s="7">
        <v>200</v>
      </c>
      <c r="D10" s="7">
        <v>200</v>
      </c>
      <c r="E10" s="7">
        <f t="shared" si="0"/>
        <v>0</v>
      </c>
      <c r="F10" s="16">
        <f t="shared" si="1"/>
        <v>0</v>
      </c>
    </row>
    <row r="11" spans="1:6" ht="21" x14ac:dyDescent="0.35">
      <c r="B11" s="25" t="s">
        <v>52</v>
      </c>
      <c r="C11" s="7">
        <v>250</v>
      </c>
      <c r="D11" s="7">
        <v>250</v>
      </c>
      <c r="E11" s="7">
        <f t="shared" si="0"/>
        <v>0</v>
      </c>
      <c r="F11" s="16">
        <f t="shared" si="1"/>
        <v>0</v>
      </c>
    </row>
    <row r="12" spans="1:6" ht="21" x14ac:dyDescent="0.35">
      <c r="B12" s="25" t="s">
        <v>48</v>
      </c>
      <c r="C12" s="7">
        <v>100</v>
      </c>
      <c r="D12" s="7">
        <v>150</v>
      </c>
      <c r="E12" s="7">
        <f t="shared" si="0"/>
        <v>50</v>
      </c>
      <c r="F12" s="16">
        <f t="shared" si="1"/>
        <v>0.5</v>
      </c>
    </row>
    <row r="13" spans="1:6" ht="21" x14ac:dyDescent="0.35">
      <c r="B13" s="5" t="s">
        <v>29</v>
      </c>
      <c r="C13" s="7">
        <v>100</v>
      </c>
      <c r="D13" s="7">
        <v>210</v>
      </c>
      <c r="E13" s="7">
        <f t="shared" si="0"/>
        <v>110</v>
      </c>
      <c r="F13" s="16">
        <f t="shared" si="1"/>
        <v>1.1000000000000001</v>
      </c>
    </row>
    <row r="14" spans="1:6" ht="21" x14ac:dyDescent="0.35">
      <c r="B14" s="25" t="s">
        <v>55</v>
      </c>
      <c r="C14" s="7">
        <v>250</v>
      </c>
      <c r="D14" s="7">
        <v>250</v>
      </c>
      <c r="E14" s="7">
        <f t="shared" si="0"/>
        <v>0</v>
      </c>
      <c r="F14" s="16">
        <v>1</v>
      </c>
    </row>
    <row r="15" spans="1:6" ht="21" x14ac:dyDescent="0.35">
      <c r="B15" s="25" t="s">
        <v>54</v>
      </c>
      <c r="C15" s="7">
        <v>0</v>
      </c>
      <c r="D15" s="7">
        <v>250</v>
      </c>
      <c r="E15" s="7">
        <f t="shared" si="0"/>
        <v>250</v>
      </c>
      <c r="F15" s="16">
        <v>1</v>
      </c>
    </row>
    <row r="16" spans="1:6" ht="21" x14ac:dyDescent="0.35">
      <c r="B16" s="25" t="s">
        <v>56</v>
      </c>
      <c r="C16" s="7">
        <v>0</v>
      </c>
      <c r="D16" s="7">
        <v>250</v>
      </c>
      <c r="E16" s="7">
        <f t="shared" si="0"/>
        <v>250</v>
      </c>
      <c r="F16" s="16">
        <v>1</v>
      </c>
    </row>
    <row r="17" spans="2:6" ht="21" x14ac:dyDescent="0.35">
      <c r="B17" s="25" t="s">
        <v>57</v>
      </c>
      <c r="C17" s="7">
        <v>0</v>
      </c>
      <c r="D17" s="7">
        <v>500</v>
      </c>
      <c r="E17" s="7">
        <f t="shared" si="0"/>
        <v>500</v>
      </c>
      <c r="F17" s="16">
        <v>1</v>
      </c>
    </row>
    <row r="18" spans="2:6" ht="21" x14ac:dyDescent="0.35">
      <c r="B18" s="25" t="s">
        <v>58</v>
      </c>
      <c r="C18" s="7">
        <v>0</v>
      </c>
      <c r="D18" s="7">
        <v>100</v>
      </c>
      <c r="E18" s="7">
        <f t="shared" si="0"/>
        <v>100</v>
      </c>
      <c r="F18" s="16">
        <v>1</v>
      </c>
    </row>
    <row r="19" spans="2:6" ht="21" x14ac:dyDescent="0.35">
      <c r="B19" s="26" t="s">
        <v>30</v>
      </c>
      <c r="C19" s="7">
        <v>0</v>
      </c>
      <c r="D19" s="7">
        <v>500</v>
      </c>
      <c r="E19" s="7">
        <f t="shared" si="0"/>
        <v>500</v>
      </c>
      <c r="F19" s="16">
        <v>1</v>
      </c>
    </row>
    <row r="20" spans="2:6" ht="21" x14ac:dyDescent="0.35">
      <c r="B20" s="25" t="s">
        <v>59</v>
      </c>
      <c r="C20" s="7">
        <v>0</v>
      </c>
      <c r="D20" s="7">
        <v>200</v>
      </c>
      <c r="E20" s="7">
        <f t="shared" si="0"/>
        <v>200</v>
      </c>
      <c r="F20" s="16">
        <v>1</v>
      </c>
    </row>
    <row r="21" spans="2:6" ht="21.75" thickBot="1" x14ac:dyDescent="0.4">
      <c r="B21" s="30" t="s">
        <v>60</v>
      </c>
      <c r="C21" s="11">
        <v>0</v>
      </c>
      <c r="D21" s="11">
        <v>200</v>
      </c>
      <c r="E21" s="11">
        <f t="shared" si="0"/>
        <v>200</v>
      </c>
      <c r="F21" s="17">
        <v>1</v>
      </c>
    </row>
    <row r="22" spans="2:6" ht="27" thickTop="1" x14ac:dyDescent="0.4">
      <c r="B22" s="8" t="s">
        <v>66</v>
      </c>
      <c r="C22" s="9">
        <f>SUM(C5:C21)</f>
        <v>3000</v>
      </c>
      <c r="D22" s="9">
        <f>SUM(D5:D21)</f>
        <v>6510</v>
      </c>
      <c r="E22" s="9">
        <f>SUM(E5:E21)</f>
        <v>3510</v>
      </c>
      <c r="F22" s="20">
        <f>(D22/C22)-1</f>
        <v>1.17</v>
      </c>
    </row>
    <row r="23" spans="2:6" ht="21.75" thickBot="1" x14ac:dyDescent="0.4">
      <c r="B23" s="12">
        <v>42223</v>
      </c>
      <c r="C23" s="6"/>
      <c r="D23" s="7"/>
      <c r="E23" s="7" t="s">
        <v>1</v>
      </c>
      <c r="F23" s="7">
        <f>SUM(Table221179[[#This Row],[2016-2017 Amount]:[2017-2018 Amount]])</f>
        <v>0</v>
      </c>
    </row>
    <row r="24" spans="2:6" ht="21.75" thickTop="1" x14ac:dyDescent="0.25">
      <c r="B24" s="13"/>
      <c r="C24" s="14" t="s">
        <v>15</v>
      </c>
      <c r="D24" s="19">
        <v>43085</v>
      </c>
      <c r="E24" s="18" t="s">
        <v>1</v>
      </c>
      <c r="F24" s="15">
        <f>SUM(Table221179[[#This Row],[2016-2017 Amount]:[2017-2018 Amount]])</f>
        <v>43085</v>
      </c>
    </row>
  </sheetData>
  <mergeCells count="2">
    <mergeCell ref="A1:F1"/>
    <mergeCell ref="C2:D2"/>
  </mergeCells>
  <hyperlinks>
    <hyperlink ref="B5" r:id="rId1" display="https://ppcsinc.org/" xr:uid="{1375A667-0073-4241-ADB8-1ABFA030C479}"/>
    <hyperlink ref="B6" r:id="rId2" display="http://www.fisherhouseinstl.org/" xr:uid="{243F2C0A-9E33-4912-A547-366656925BF9}"/>
    <hyperlink ref="B8" r:id="rId3" xr:uid="{4362CEC3-8395-49C6-A39B-31B9018D38FC}"/>
    <hyperlink ref="B9" r:id="rId4" display="https://www.usomissouri.org/" xr:uid="{F79C7393-D637-4837-93EF-74B88C8A73B4}"/>
    <hyperlink ref="B10" r:id="rId5" display="http://www.incarnate-word.org/parish-life/community-outreach/136-st-vincent-depaul-society" xr:uid="{2D7C82C0-AE29-411A-B687-B5933A74AC70}"/>
    <hyperlink ref="B11" r:id="rId6" display="http://stpatrickcenter.org/" xr:uid="{6DEB0CBD-4DBD-4242-8EF9-26E11EAC63AC}"/>
    <hyperlink ref="B12" r:id="rId7" display="http://www.redcross.org/local/missouri/eastern-missouri" xr:uid="{9D77709F-917E-449B-B81F-BC075AFB7F12}"/>
    <hyperlink ref="B15" r:id="rId8" display="https://www.catholicwomenforchrist.org/" xr:uid="{77757979-77C5-4371-8CD9-D82B70DFC9C1}"/>
    <hyperlink ref="B14" r:id="rId9" display="https://www.catholicmenforchrist.org/" xr:uid="{3EEB582B-F44A-4F8A-BF67-0DED4D5331D3}"/>
    <hyperlink ref="B16" r:id="rId10" display="http://www.incarnate-word.org/parish-life/adult-formation/151-christ-renews-his-parish-crhp" xr:uid="{019119E8-C4F7-4BDE-A9AC-557F09D49723}"/>
    <hyperlink ref="B17" r:id="rId11" display="https://focusmarines.org/" xr:uid="{4D352A27-C00A-4A9C-8024-45C4C7BE9E31}"/>
    <hyperlink ref="B18" r:id="rId12" display="http://aafastl.org/" xr:uid="{9E4AA596-7DE3-49BA-B1EB-670E013D2E27}"/>
    <hyperlink ref="B19" r:id="rId13" xr:uid="{74E4A18E-5E29-4D70-8130-6DDE0300AB98}"/>
    <hyperlink ref="B20" r:id="rId14" display="http://amigosforchrist.org/" xr:uid="{6395E20A-3378-4C9C-8413-1000D67E0E14}"/>
    <hyperlink ref="B21" r:id="rId15" display="https://www.facebook.com/pages/Walters-Walk-A-Not-for-profit-Counseling-Agency/381118845323197" xr:uid="{CF351B7A-C0F7-4069-8EC0-78AA35ACD874}"/>
  </hyperlinks>
  <pageMargins left="0.7" right="0.7" top="0.75" bottom="0.75" header="0.3" footer="0.3"/>
  <pageSetup scale="51" orientation="portrait" r:id="rId16"/>
  <tableParts count="1">
    <tablePart r:id="rId1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38DA0-785D-4558-A0E9-2C7F5F292E5D}">
  <sheetPr>
    <pageSetUpPr fitToPage="1"/>
  </sheetPr>
  <dimension ref="A1:F28"/>
  <sheetViews>
    <sheetView zoomScaleNormal="100" workbookViewId="0">
      <selection activeCell="E5" sqref="E5"/>
    </sheetView>
  </sheetViews>
  <sheetFormatPr defaultRowHeight="15" x14ac:dyDescent="0.25"/>
  <cols>
    <col min="2" max="2" width="76.5703125" customWidth="1"/>
    <col min="3" max="3" width="22" customWidth="1"/>
    <col min="4" max="4" width="22.140625" customWidth="1"/>
    <col min="5" max="5" width="19" customWidth="1"/>
    <col min="6" max="6" width="22.85546875" customWidth="1"/>
  </cols>
  <sheetData>
    <row r="1" spans="1:6" ht="28.5" thickTop="1" thickBot="1" x14ac:dyDescent="0.3">
      <c r="A1" s="33" t="s">
        <v>16</v>
      </c>
      <c r="B1" s="34"/>
      <c r="C1" s="34"/>
      <c r="D1" s="34"/>
      <c r="E1" s="34"/>
      <c r="F1" s="34"/>
    </row>
    <row r="2" spans="1:6" ht="18.75" thickTop="1" x14ac:dyDescent="0.25">
      <c r="A2" s="1"/>
      <c r="B2" s="2" t="s">
        <v>25</v>
      </c>
      <c r="C2" s="32" t="s">
        <v>17</v>
      </c>
      <c r="D2" s="32"/>
      <c r="E2" s="1" t="s">
        <v>1</v>
      </c>
      <c r="F2" s="2" t="s">
        <v>1</v>
      </c>
    </row>
    <row r="3" spans="1:6" ht="6.75" customHeight="1" x14ac:dyDescent="0.25">
      <c r="A3" s="3"/>
      <c r="B3" s="3"/>
      <c r="C3" s="3"/>
      <c r="D3" s="3"/>
      <c r="E3" s="3"/>
      <c r="F3" s="3"/>
    </row>
    <row r="4" spans="1:6" x14ac:dyDescent="0.25">
      <c r="B4" s="4" t="s">
        <v>0</v>
      </c>
      <c r="C4" s="4" t="s">
        <v>2</v>
      </c>
      <c r="D4" s="4" t="s">
        <v>3</v>
      </c>
      <c r="E4" s="4" t="s">
        <v>4</v>
      </c>
      <c r="F4" s="4" t="s">
        <v>14</v>
      </c>
    </row>
    <row r="5" spans="1:6" ht="21" x14ac:dyDescent="0.35">
      <c r="B5" s="24" t="s">
        <v>20</v>
      </c>
      <c r="C5" s="7">
        <v>200</v>
      </c>
      <c r="D5" s="7">
        <v>260</v>
      </c>
      <c r="E5" s="7">
        <f t="shared" ref="E5:E10" si="0">SUM(D5-C5)</f>
        <v>60</v>
      </c>
      <c r="F5" s="16">
        <f t="shared" ref="F5:F12" si="1">(D5/C5)-1</f>
        <v>0.30000000000000004</v>
      </c>
    </row>
    <row r="6" spans="1:6" ht="21" x14ac:dyDescent="0.35">
      <c r="B6" s="23" t="s">
        <v>61</v>
      </c>
      <c r="C6" s="7">
        <v>200</v>
      </c>
      <c r="D6" s="7">
        <v>260</v>
      </c>
      <c r="E6" s="7">
        <f t="shared" si="0"/>
        <v>60</v>
      </c>
      <c r="F6" s="16">
        <f t="shared" si="1"/>
        <v>0.30000000000000004</v>
      </c>
    </row>
    <row r="7" spans="1:6" ht="21" x14ac:dyDescent="0.35">
      <c r="B7" s="5" t="s">
        <v>21</v>
      </c>
      <c r="C7" s="7">
        <v>60</v>
      </c>
      <c r="D7" s="7">
        <v>100</v>
      </c>
      <c r="E7" s="7">
        <f t="shared" si="0"/>
        <v>40</v>
      </c>
      <c r="F7" s="16">
        <f t="shared" si="1"/>
        <v>0.66666666666666674</v>
      </c>
    </row>
    <row r="8" spans="1:6" ht="21" x14ac:dyDescent="0.35">
      <c r="B8" s="23" t="s">
        <v>62</v>
      </c>
      <c r="C8" s="7">
        <v>725</v>
      </c>
      <c r="D8" s="7">
        <v>1200</v>
      </c>
      <c r="E8" s="7">
        <f t="shared" si="0"/>
        <v>475</v>
      </c>
      <c r="F8" s="16">
        <f t="shared" si="1"/>
        <v>0.65517241379310343</v>
      </c>
    </row>
    <row r="9" spans="1:6" ht="21" x14ac:dyDescent="0.35">
      <c r="B9" s="23" t="s">
        <v>22</v>
      </c>
      <c r="C9" s="7">
        <v>120</v>
      </c>
      <c r="D9" s="7">
        <v>200</v>
      </c>
      <c r="E9" s="7">
        <f t="shared" si="0"/>
        <v>80</v>
      </c>
      <c r="F9" s="16">
        <f t="shared" si="1"/>
        <v>0.66666666666666674</v>
      </c>
    </row>
    <row r="10" spans="1:6" ht="21" x14ac:dyDescent="0.35">
      <c r="B10" s="23" t="s">
        <v>23</v>
      </c>
      <c r="C10" s="7">
        <v>425</v>
      </c>
      <c r="D10" s="7">
        <v>500</v>
      </c>
      <c r="E10" s="7">
        <f t="shared" si="0"/>
        <v>75</v>
      </c>
      <c r="F10" s="16">
        <f t="shared" si="1"/>
        <v>0.17647058823529416</v>
      </c>
    </row>
    <row r="11" spans="1:6" ht="21.75" thickBot="1" x14ac:dyDescent="0.4">
      <c r="B11" s="28" t="s">
        <v>63</v>
      </c>
      <c r="C11" s="11">
        <v>0</v>
      </c>
      <c r="D11" s="11">
        <v>1200</v>
      </c>
      <c r="E11" s="11">
        <f t="shared" ref="E11" si="2">SUM(D11-C11)</f>
        <v>1200</v>
      </c>
      <c r="F11" s="17">
        <f>SUM(Table2211711[[#This Row],[2016-2017 Amount]:[2017-2018 Amount]])</f>
        <v>1200</v>
      </c>
    </row>
    <row r="12" spans="1:6" ht="27" thickTop="1" x14ac:dyDescent="0.4">
      <c r="B12" s="8" t="s">
        <v>64</v>
      </c>
      <c r="C12" s="9">
        <f>SUM(C5:C11)</f>
        <v>1730</v>
      </c>
      <c r="D12" s="9">
        <f>SUM(D5:D11)</f>
        <v>3720</v>
      </c>
      <c r="E12" s="9">
        <f>SUM(E5:E11)</f>
        <v>1990</v>
      </c>
      <c r="F12" s="16">
        <f t="shared" si="1"/>
        <v>1.1502890173410405</v>
      </c>
    </row>
    <row r="13" spans="1:6" ht="21.75" thickBot="1" x14ac:dyDescent="0.4">
      <c r="B13" s="12" t="s">
        <v>1</v>
      </c>
      <c r="C13" s="6"/>
      <c r="D13" s="7"/>
      <c r="E13" s="7" t="s">
        <v>1</v>
      </c>
      <c r="F13" s="7" t="s">
        <v>1</v>
      </c>
    </row>
    <row r="14" spans="1:6" ht="21.75" thickTop="1" x14ac:dyDescent="0.25">
      <c r="B14" s="13"/>
      <c r="C14" s="14" t="s">
        <v>15</v>
      </c>
      <c r="D14" s="19">
        <v>43085</v>
      </c>
      <c r="E14" s="18" t="s">
        <v>1</v>
      </c>
      <c r="F14" s="15" t="s">
        <v>1</v>
      </c>
    </row>
    <row r="17" spans="1:6" ht="15.75" thickBot="1" x14ac:dyDescent="0.3"/>
    <row r="18" spans="1:6" ht="28.5" thickTop="1" thickBot="1" x14ac:dyDescent="0.3">
      <c r="A18" s="33" t="s">
        <v>16</v>
      </c>
      <c r="B18" s="34"/>
      <c r="C18" s="34"/>
      <c r="D18" s="34"/>
      <c r="E18" s="34"/>
      <c r="F18" s="34"/>
    </row>
    <row r="19" spans="1:6" ht="18.75" thickTop="1" x14ac:dyDescent="0.25">
      <c r="A19" s="1"/>
      <c r="B19" s="2" t="s">
        <v>24</v>
      </c>
      <c r="C19" s="32" t="s">
        <v>17</v>
      </c>
      <c r="D19" s="32"/>
      <c r="E19" s="1" t="s">
        <v>1</v>
      </c>
      <c r="F19" s="2" t="s">
        <v>1</v>
      </c>
    </row>
    <row r="20" spans="1:6" ht="7.5" customHeight="1" x14ac:dyDescent="0.25">
      <c r="A20" s="3"/>
      <c r="B20" s="3"/>
      <c r="C20" s="3"/>
      <c r="D20" s="3"/>
      <c r="E20" s="3"/>
      <c r="F20" s="3"/>
    </row>
    <row r="21" spans="1:6" x14ac:dyDescent="0.25">
      <c r="B21" s="4" t="s">
        <v>0</v>
      </c>
      <c r="C21" s="4" t="s">
        <v>2</v>
      </c>
      <c r="D21" s="4" t="s">
        <v>3</v>
      </c>
      <c r="E21" s="4" t="s">
        <v>4</v>
      </c>
      <c r="F21" s="4" t="s">
        <v>14</v>
      </c>
    </row>
    <row r="22" spans="1:6" ht="21" x14ac:dyDescent="0.35">
      <c r="B22" s="5" t="s">
        <v>26</v>
      </c>
      <c r="C22" s="7">
        <v>600</v>
      </c>
      <c r="D22" s="7">
        <v>860</v>
      </c>
      <c r="E22" s="7">
        <f t="shared" ref="E22:E25" si="3">SUM(D22-C22)</f>
        <v>260</v>
      </c>
      <c r="F22" s="16">
        <f t="shared" ref="F22:F24" si="4">(D22/C22)-1</f>
        <v>0.43333333333333335</v>
      </c>
    </row>
    <row r="23" spans="1:6" ht="21" x14ac:dyDescent="0.35">
      <c r="B23" s="5" t="s">
        <v>27</v>
      </c>
      <c r="C23" s="7">
        <v>250</v>
      </c>
      <c r="D23" s="7">
        <v>250</v>
      </c>
      <c r="E23" s="7">
        <f t="shared" si="3"/>
        <v>0</v>
      </c>
      <c r="F23" s="16">
        <f t="shared" si="4"/>
        <v>0</v>
      </c>
    </row>
    <row r="24" spans="1:6" ht="21" x14ac:dyDescent="0.35">
      <c r="B24" s="25" t="s">
        <v>38</v>
      </c>
      <c r="C24" s="7">
        <v>175</v>
      </c>
      <c r="D24" s="7">
        <v>250</v>
      </c>
      <c r="E24" s="7">
        <f t="shared" si="3"/>
        <v>75</v>
      </c>
      <c r="F24" s="16">
        <f t="shared" si="4"/>
        <v>0.4285714285714286</v>
      </c>
    </row>
    <row r="25" spans="1:6" ht="21.75" thickBot="1" x14ac:dyDescent="0.4">
      <c r="B25" s="21" t="s">
        <v>28</v>
      </c>
      <c r="C25" s="11">
        <v>0</v>
      </c>
      <c r="D25" s="11">
        <v>500</v>
      </c>
      <c r="E25" s="11">
        <f t="shared" si="3"/>
        <v>500</v>
      </c>
      <c r="F25" s="17">
        <v>1</v>
      </c>
    </row>
    <row r="26" spans="1:6" ht="27" thickTop="1" x14ac:dyDescent="0.4">
      <c r="B26" s="8" t="s">
        <v>65</v>
      </c>
      <c r="C26" s="9">
        <f>SUM(C22:C25)</f>
        <v>1025</v>
      </c>
      <c r="D26" s="9">
        <f>SUM(D22:D25)</f>
        <v>1860</v>
      </c>
      <c r="E26" s="9">
        <f>SUM(E22:E25)</f>
        <v>835</v>
      </c>
      <c r="F26" s="16">
        <f t="shared" ref="F26" si="5">(D26/C26)-1</f>
        <v>0.81463414634146347</v>
      </c>
    </row>
    <row r="27" spans="1:6" ht="21.75" thickBot="1" x14ac:dyDescent="0.4">
      <c r="B27" s="12" t="s">
        <v>1</v>
      </c>
      <c r="C27" s="6"/>
      <c r="D27" s="7"/>
      <c r="E27" s="7" t="s">
        <v>1</v>
      </c>
      <c r="F27" s="7" t="s">
        <v>1</v>
      </c>
    </row>
    <row r="28" spans="1:6" ht="21.75" thickTop="1" x14ac:dyDescent="0.25">
      <c r="B28" s="13"/>
      <c r="C28" s="14" t="s">
        <v>15</v>
      </c>
      <c r="D28" s="19">
        <v>43085</v>
      </c>
      <c r="E28" s="18" t="s">
        <v>1</v>
      </c>
      <c r="F28" s="15" t="s">
        <v>1</v>
      </c>
    </row>
  </sheetData>
  <mergeCells count="4">
    <mergeCell ref="A1:F1"/>
    <mergeCell ref="C2:D2"/>
    <mergeCell ref="A18:F18"/>
    <mergeCell ref="C19:D19"/>
  </mergeCells>
  <hyperlinks>
    <hyperlink ref="B5" r:id="rId1" xr:uid="{6BE16DE8-9B24-4847-921E-A25B96AC373B}"/>
    <hyperlink ref="B6" r:id="rId2" display="http://archstl.org/respectlife" xr:uid="{F8636179-1E4D-4D46-BE82-A9DEDE1A791F}"/>
    <hyperlink ref="B8" r:id="rId3" display="http://www.coalitionforlifestl.com/" xr:uid="{167353ED-3A7F-4CB1-9773-C533BC009AB4}"/>
    <hyperlink ref="B9" r:id="rId4" display="http://thecoveringhouse.org/" xr:uid="{B89B1104-FFD3-4C76-9630-CD642A307E0F}"/>
    <hyperlink ref="B10" r:id="rId5" display="http://marygrovechildren.org/" xr:uid="{99A42A25-B6B3-4365-BD8C-D18941DFDC8C}"/>
    <hyperlink ref="B11" r:id="rId6" display="http://thrivestlouis.org/" xr:uid="{6CB3AC7C-616C-4505-BE44-EB26C89B9C1F}"/>
    <hyperlink ref="B24" r:id="rId7" display="http://www.incarnate-word.org/religious-education/life-teen-program" xr:uid="{D18C1D17-5E14-4517-BD26-EA1A9BC150C8}"/>
  </hyperlinks>
  <pageMargins left="0.7" right="0.7" top="0.75" bottom="0.75" header="0.3" footer="0.3"/>
  <pageSetup scale="52" orientation="portrait" r:id="rId8"/>
  <tableParts count="2"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52381-7F60-4822-906B-AC90DD71F8E1}">
  <sheetPr>
    <pageSetUpPr fitToPage="1"/>
  </sheetPr>
  <dimension ref="A1:F11"/>
  <sheetViews>
    <sheetView tabSelected="1" zoomScaleNormal="100" workbookViewId="0">
      <selection activeCell="Q6" sqref="Q6"/>
    </sheetView>
  </sheetViews>
  <sheetFormatPr defaultRowHeight="15" x14ac:dyDescent="0.25"/>
  <cols>
    <col min="2" max="2" width="76.5703125" customWidth="1"/>
    <col min="3" max="3" width="20.28515625" customWidth="1"/>
    <col min="4" max="4" width="22.140625" customWidth="1"/>
    <col min="5" max="5" width="21.140625" customWidth="1"/>
    <col min="6" max="6" width="22.85546875" customWidth="1"/>
  </cols>
  <sheetData>
    <row r="1" spans="1:6" ht="28.5" thickTop="1" thickBot="1" x14ac:dyDescent="0.3">
      <c r="A1" s="33" t="s">
        <v>16</v>
      </c>
      <c r="B1" s="34"/>
      <c r="C1" s="34"/>
      <c r="D1" s="34"/>
      <c r="E1" s="34"/>
      <c r="F1" s="34"/>
    </row>
    <row r="2" spans="1:6" ht="18.75" thickTop="1" x14ac:dyDescent="0.25">
      <c r="A2" s="1"/>
      <c r="B2" s="2" t="s">
        <v>67</v>
      </c>
      <c r="C2" s="32" t="s">
        <v>17</v>
      </c>
      <c r="D2" s="32"/>
      <c r="E2" s="1" t="s">
        <v>1</v>
      </c>
      <c r="F2" s="2" t="s">
        <v>1</v>
      </c>
    </row>
    <row r="3" spans="1:6" ht="5.25" customHeight="1" x14ac:dyDescent="0.25">
      <c r="A3" s="3"/>
      <c r="B3" s="3"/>
      <c r="C3" s="3"/>
      <c r="D3" s="3"/>
      <c r="E3" s="3"/>
      <c r="F3" s="3"/>
    </row>
    <row r="4" spans="1:6" x14ac:dyDescent="0.25">
      <c r="B4" s="4" t="s">
        <v>0</v>
      </c>
      <c r="C4" s="4" t="s">
        <v>2</v>
      </c>
      <c r="D4" s="4" t="s">
        <v>3</v>
      </c>
      <c r="E4" s="4" t="s">
        <v>4</v>
      </c>
      <c r="F4" s="4" t="s">
        <v>14</v>
      </c>
    </row>
    <row r="5" spans="1:6" ht="21" x14ac:dyDescent="0.35">
      <c r="B5" s="5" t="s">
        <v>13</v>
      </c>
      <c r="C5" s="7">
        <f>SUM('Church Activities '!C28)</f>
        <v>2775</v>
      </c>
      <c r="D5" s="7">
        <f>SUM('Church Activities '!D28)</f>
        <v>6510</v>
      </c>
      <c r="E5" s="7">
        <f>SUM('Church Activities '!E28)</f>
        <v>3735</v>
      </c>
      <c r="F5" s="16">
        <f t="shared" ref="F5:F9" si="0">(D5/C5)-1</f>
        <v>1.345945945945946</v>
      </c>
    </row>
    <row r="6" spans="1:6" ht="21" x14ac:dyDescent="0.35">
      <c r="B6" s="5" t="s">
        <v>66</v>
      </c>
      <c r="C6" s="7">
        <f>SUM('Community Activities '!C22)</f>
        <v>3000</v>
      </c>
      <c r="D6" s="7">
        <f>SUM('Community Activities '!D22)</f>
        <v>6510</v>
      </c>
      <c r="E6" s="7">
        <f>SUM('Community Activities '!E22)</f>
        <v>3510</v>
      </c>
      <c r="F6" s="16">
        <f t="shared" si="0"/>
        <v>1.17</v>
      </c>
    </row>
    <row r="7" spans="1:6" ht="21" x14ac:dyDescent="0.35">
      <c r="B7" s="5" t="s">
        <v>64</v>
      </c>
      <c r="C7" s="7">
        <f>SUM('Pro-Life &amp; Youth Activities '!C12)</f>
        <v>1730</v>
      </c>
      <c r="D7" s="7">
        <f>SUM('Pro-Life &amp; Youth Activities '!D12)</f>
        <v>3720</v>
      </c>
      <c r="E7" s="7">
        <f>SUM('Pro-Life &amp; Youth Activities '!E12)</f>
        <v>1990</v>
      </c>
      <c r="F7" s="16">
        <f t="shared" si="0"/>
        <v>1.1502890173410405</v>
      </c>
    </row>
    <row r="8" spans="1:6" ht="21.75" thickBot="1" x14ac:dyDescent="0.4">
      <c r="B8" s="10" t="s">
        <v>65</v>
      </c>
      <c r="C8" s="11">
        <f>SUM('Pro-Life &amp; Youth Activities '!C26)</f>
        <v>1025</v>
      </c>
      <c r="D8" s="11">
        <f>SUM('Pro-Life &amp; Youth Activities '!D26)</f>
        <v>1860</v>
      </c>
      <c r="E8" s="11">
        <f>SUM('Pro-Life &amp; Youth Activities '!E26)</f>
        <v>835</v>
      </c>
      <c r="F8" s="31">
        <f t="shared" si="0"/>
        <v>0.81463414634146347</v>
      </c>
    </row>
    <row r="9" spans="1:6" ht="27" thickTop="1" x14ac:dyDescent="0.4">
      <c r="B9" s="8" t="s">
        <v>13</v>
      </c>
      <c r="C9" s="9">
        <f>SUM(C5:C8)</f>
        <v>8530</v>
      </c>
      <c r="D9" s="9">
        <f>SUM(D5:D8)</f>
        <v>18600</v>
      </c>
      <c r="E9" s="9">
        <f>SUM(E5:E8)</f>
        <v>10070</v>
      </c>
      <c r="F9" s="16">
        <f t="shared" si="0"/>
        <v>1.1805392731535758</v>
      </c>
    </row>
    <row r="10" spans="1:6" ht="21.75" thickBot="1" x14ac:dyDescent="0.4">
      <c r="B10" s="12">
        <v>42223</v>
      </c>
      <c r="C10" s="6"/>
      <c r="D10" s="7"/>
      <c r="E10" s="7" t="s">
        <v>1</v>
      </c>
      <c r="F10" s="7" t="s">
        <v>1</v>
      </c>
    </row>
    <row r="11" spans="1:6" ht="21.75" thickTop="1" x14ac:dyDescent="0.25">
      <c r="B11" s="13"/>
      <c r="C11" s="14" t="s">
        <v>15</v>
      </c>
      <c r="D11" s="19">
        <v>43085</v>
      </c>
      <c r="E11" s="18" t="s">
        <v>1</v>
      </c>
      <c r="F11" s="15" t="s">
        <v>1</v>
      </c>
    </row>
  </sheetData>
  <mergeCells count="2">
    <mergeCell ref="A1:F1"/>
    <mergeCell ref="C2:D2"/>
  </mergeCells>
  <pageMargins left="0.7" right="0.7" top="0.75" bottom="0.75" header="0.3" footer="0.3"/>
  <pageSetup scale="70" orientation="landscape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Church Activities </vt:lpstr>
      <vt:lpstr>Community Activities </vt:lpstr>
      <vt:lpstr>Pro-Life &amp; Youth Activities </vt:lpstr>
      <vt:lpstr>Total IWKnights Contributions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 B</dc:creator>
  <cp:lastModifiedBy>Big B</cp:lastModifiedBy>
  <cp:lastPrinted>2017-12-16T20:03:20Z</cp:lastPrinted>
  <dcterms:created xsi:type="dcterms:W3CDTF">2017-12-14T05:33:53Z</dcterms:created>
  <dcterms:modified xsi:type="dcterms:W3CDTF">2017-12-19T06:24:34Z</dcterms:modified>
</cp:coreProperties>
</file>